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<sst xmlns="http://schemas.openxmlformats.org/spreadsheetml/2006/main" count="117" uniqueCount="50">
  <si>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</si>
  <si>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</si>
  <si>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</si>
  <si>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</si>
  <si>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</si>
  <si>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</si>
  <si>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</si>
  <si>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</si>
  <si>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</si>
  <si>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</si>
  <si>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</si>
  <si>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</si>
  <si>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</si>
  <si>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</si>
  <si>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</si>
  <si>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</si>
  <si>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</si>
  <si>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</si>
  <si>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</si>
  <si>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</si>
  <si>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</si>
  <si>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</si>
  <si>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</si>
  <si>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</si>
  <si>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</si>
  <si>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</si>
  <si>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</si>
  <si>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</si>
  <si>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</si>
  <si>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</si>
  <si>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</si>
  <si>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</si>
  <si>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</si>
  <si>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</si>
  <si>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</si>
  <si>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</si>
  <si>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</si>
  <si>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</si>
  <si>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</si>
  <si>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</si>
  <si>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</si>
  <si>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</si>
  <si>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</si>
  <si>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</si>
  <si>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</si>
  <si>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</si>
  <si>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</si>
  <si>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</si>
  <si>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</si>
  <si>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November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</si>
</sst>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606350</c:v>
                </c:pt>
                <c:pt idx="1">
                  <c:v>126931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733281</c:v>
                </c:pt>
                <c:pt idx="1">
                  <c:v>4482</c:v>
                </c:pt>
                <c:pt idx="2">
                  <c:v>715</c:v>
                </c:pt>
                <c:pt idx="3">
                  <c:v>3712</c:v>
                </c:pt>
                <c:pt idx="4">
                  <c:v>58534</c:v>
                </c:pt>
                <c:pt idx="5">
                  <c:v>2551</c:v>
                </c:pt>
                <c:pt idx="6">
                  <c:v>3276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128031061850</c:v>
                </c:pt>
                <c:pt idx="1">
                  <c:v>4139783968</c:v>
                </c:pt>
                <c:pt idx="2">
                  <c:v>2161646500</c:v>
                </c:pt>
                <c:pt idx="3">
                  <c:v>2182828000</c:v>
                </c:pt>
                <c:pt idx="4">
                  <c:v>116500483565</c:v>
                </c:pt>
                <c:pt idx="5">
                  <c:v>39247877000</c:v>
                </c:pt>
                <c:pt idx="6">
                  <c:v>3765259659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97532977504</c:v>
                </c:pt>
                <c:pt idx="1">
                  <c:v>30498084346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174600.27172393666</c:v>
                </c:pt>
                <c:pt idx="1">
                  <c:v>181914.92518965586</c:v>
                </c:pt>
                <c:pt idx="2">
                  <c:v>171810.16734267882</c:v>
                </c:pt>
                <c:pt idx="3">
                  <c:v>141411.6879485041</c:v>
                </c:pt>
                <c:pt idx="4">
                  <c:v>265236.8941762399</c:v>
                </c:pt>
              </c:numCache>
            </c:numRef>
          </c:val>
        </c:ser>
        <c:axId val="55538753"/>
        <c:axId val="30086730"/>
      </c:barChart>
      <c:catAx>
        <c:axId val="55538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086730"/>
        <c:crosses val="autoZero"/>
        <c:auto val="1"/>
        <c:lblOffset val="100"/>
        <c:noMultiLvlLbl val="0"/>
      </c:catAx>
      <c:valAx>
        <c:axId val="30086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538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15385290.86632693</c:v>
                </c:pt>
                <c:pt idx="1">
                  <c:v>9045714.285714285</c:v>
                </c:pt>
                <c:pt idx="2">
                  <c:v>15402734.669811321</c:v>
                </c:pt>
                <c:pt idx="3">
                  <c:v>14639541.37235116</c:v>
                </c:pt>
                <c:pt idx="4">
                  <c:v>18094281.138790034</c:v>
                </c:pt>
              </c:numCache>
            </c:numRef>
          </c:val>
        </c:ser>
        <c:axId val="2345115"/>
        <c:axId val="21106036"/>
      </c:barChart>
      <c:catAx>
        <c:axId val="234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106036"/>
        <c:crosses val="autoZero"/>
        <c:auto val="1"/>
        <c:lblOffset val="100"/>
        <c:noMultiLvlLbl val="0"/>
      </c:catAx>
      <c:valAx>
        <c:axId val="21106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45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923646.5792057117</c:v>
                </c:pt>
                <c:pt idx="1">
                  <c:v>425516.1396131203</c:v>
                </c:pt>
                <c:pt idx="2">
                  <c:v>1103506.0060734893</c:v>
                </c:pt>
                <c:pt idx="3">
                  <c:v>1135594.4788135593</c:v>
                </c:pt>
                <c:pt idx="4">
                  <c:v>906381.15835141</c:v>
                </c:pt>
              </c:numCache>
            </c:numRef>
          </c:val>
        </c:ser>
        <c:axId val="55736597"/>
        <c:axId val="31867326"/>
      </c:barChart>
      <c:catAx>
        <c:axId val="55736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867326"/>
        <c:crosses val="autoZero"/>
        <c:auto val="1"/>
        <c:lblOffset val="100"/>
        <c:noMultiLvlLbl val="0"/>
      </c:catAx>
      <c:valAx>
        <c:axId val="31867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736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3023281.8181818184</c:v>
                </c:pt>
                <c:pt idx="1">
                  <c:v>510485.02994011977</c:v>
                </c:pt>
                <c:pt idx="2">
                  <c:v>3789042.883211679</c:v>
                </c:pt>
                <c:pt idx="3">
                  <c:v>4358158.405172414</c:v>
                </c:pt>
                <c:pt idx="4">
                  <c:v>645357.1428571428</c:v>
                </c:pt>
              </c:numCache>
            </c:numRef>
          </c:val>
        </c:ser>
        <c:axId val="18370479"/>
        <c:axId val="31116584"/>
      </c:barChart>
      <c:catAx>
        <c:axId val="18370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116584"/>
        <c:crosses val="autoZero"/>
        <c:auto val="1"/>
        <c:lblOffset val="100"/>
        <c:noMultiLvlLbl val="0"/>
      </c:catAx>
      <c:valAx>
        <c:axId val="3111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370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588046.3362068966</c:v>
                </c:pt>
                <c:pt idx="1">
                  <c:v>197043.32552693208</c:v>
                </c:pt>
                <c:pt idx="2">
                  <c:v>704882.0853743877</c:v>
                </c:pt>
                <c:pt idx="3">
                  <c:v>798155.2595314654</c:v>
                </c:pt>
                <c:pt idx="4">
                  <c:v>406709.2511013216</c:v>
                </c:pt>
              </c:numCache>
            </c:numRef>
          </c:val>
        </c:ser>
        <c:axId val="11613801"/>
        <c:axId val="37415346"/>
      </c:barChart>
      <c:catAx>
        <c:axId val="1161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415346"/>
        <c:crosses val="autoZero"/>
        <c:auto val="1"/>
        <c:lblOffset val="100"/>
        <c:noMultiLvlLbl val="0"/>
      </c:catAx>
      <c:valAx>
        <c:axId val="37415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613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1990304.4993508046</c:v>
                </c:pt>
                <c:pt idx="1">
                  <c:v>670716.2723496478</c:v>
                </c:pt>
                <c:pt idx="2">
                  <c:v>2128171.926052418</c:v>
                </c:pt>
                <c:pt idx="3">
                  <c:v>3959957.44727708</c:v>
                </c:pt>
                <c:pt idx="4">
                  <c:v>1284642.947088489</c:v>
                </c:pt>
              </c:numCache>
            </c:numRef>
          </c:val>
        </c:ser>
        <c:axId val="1193795"/>
        <c:axId val="10744156"/>
      </c:barChart>
      <c:catAx>
        <c:axId val="119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744156"/>
        <c:crosses val="autoZero"/>
        <c:auto val="1"/>
        <c:lblOffset val="100"/>
        <c:noMultiLvlLbl val="0"/>
      </c:catAx>
      <c:valAx>
        <c:axId val="10744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93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95879</c:v>
                </c:pt>
                <c:pt idx="1">
                  <c:v>1072</c:v>
                </c:pt>
                <c:pt idx="2">
                  <c:v>144</c:v>
                </c:pt>
                <c:pt idx="3">
                  <c:v>318</c:v>
                </c:pt>
                <c:pt idx="4">
                  <c:v>6566</c:v>
                </c:pt>
                <c:pt idx="5">
                  <c:v>1370</c:v>
                </c:pt>
                <c:pt idx="6">
                  <c:v>487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4cd4a8d-ca4a-4f1e-846b-e8681655352c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$128.03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993d0c0c-57bf-4355-9edd-b7277a55f8e8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733,281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92aba47-efe1-4e4d-b19d-8ea8912e453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806,551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1f50aff-acd2-49f0-8300-51f8e92eb50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$296,028,940,542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2ec0fa68-ed43-4201-8962-1354cb4fc7bc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105,836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606350</v>
      </c>
      <c r="C6" s="7">
        <f>B6/B$9</f>
        <v>0.826899919676086</v>
      </c>
      <c r="D6" s="14">
        <v>97532977504</v>
      </c>
      <c r="E6" s="7">
        <f>D6/D$9</f>
        <v>0.7617915222656572</v>
      </c>
    </row>
    <row r="7" spans="1:5" ht="12.75">
      <c r="A7" s="1" t="s">
        <v>30</v>
      </c>
      <c r="B7" s="6">
        <v>126931</v>
      </c>
      <c r="C7" s="7">
        <f>B7/B$9</f>
        <v>0.17310008032391402</v>
      </c>
      <c r="D7" s="14">
        <v>30498084346</v>
      </c>
      <c r="E7" s="7">
        <f>D7/D$9</f>
        <v>0.23820847773434287</v>
      </c>
    </row>
    <row r="9" spans="1:7" ht="12.75">
      <c r="A9" s="9" t="s">
        <v>12</v>
      </c>
      <c r="B9" s="10">
        <f>SUM(B6:B7)</f>
        <v>733281</v>
      </c>
      <c r="C9" s="29">
        <f>SUM(C6:C7)</f>
        <v>1</v>
      </c>
      <c r="D9" s="15">
        <f>SUM(D6:D7)</f>
        <v>128031061850</v>
      </c>
      <c r="E9" s="29">
        <f>SUM(E6:E7)</f>
        <v>1</v>
      </c>
      <c r="G9" s="54">
        <f>+D9/1000000000</f>
        <v>128.03106185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95879</v>
      </c>
      <c r="C5" s="7">
        <f>B5/B$13</f>
        <v>0.9059204807437923</v>
      </c>
      <c r="D5" s="6">
        <v>733281</v>
      </c>
      <c r="E5" s="7">
        <f>D5/D$13</f>
        <v>0.9091563955658105</v>
      </c>
      <c r="F5" s="14">
        <v>128031061850</v>
      </c>
      <c r="G5" s="7">
        <f>F5/F$13</f>
        <v>0.4324950851615645</v>
      </c>
      <c r="H5" s="14">
        <f>IF(D5=0,"-",+F5/D5)</f>
        <v>174600.27172393666</v>
      </c>
      <c r="I5" s="25"/>
    </row>
    <row r="6" spans="1:8" ht="12.75">
      <c r="A6" s="51" t="s">
        <v>6</v>
      </c>
      <c r="B6" s="6">
        <v>1072</v>
      </c>
      <c r="C6" s="7">
        <f aca="true" t="shared" si="0" ref="C6:C11">B6/B$13</f>
        <v>0.010128878642427907</v>
      </c>
      <c r="D6" s="6">
        <v>4482</v>
      </c>
      <c r="E6" s="7">
        <f aca="true" t="shared" si="1" ref="E6:E11">D6/D$13</f>
        <v>0.0055569951559169845</v>
      </c>
      <c r="F6" s="14">
        <v>4139783968</v>
      </c>
      <c r="G6" s="7">
        <f aca="true" t="shared" si="2" ref="G6:G11">F6/F$13</f>
        <v>0.013984389365514266</v>
      </c>
      <c r="H6" s="14">
        <f aca="true" t="shared" si="3" ref="H6:H11">IF(D6=0,"-",+F6/D6)</f>
        <v>923646.5792057117</v>
      </c>
    </row>
    <row r="7" spans="1:8" ht="12.75">
      <c r="A7" s="51" t="s">
        <v>7</v>
      </c>
      <c r="B7" s="6">
        <v>144</v>
      </c>
      <c r="C7" s="7">
        <f t="shared" si="0"/>
        <v>0.001360595638535092</v>
      </c>
      <c r="D7" s="6">
        <v>715</v>
      </c>
      <c r="E7" s="7">
        <f t="shared" si="1"/>
        <v>0.000886490748880108</v>
      </c>
      <c r="F7" s="14">
        <v>2161646500</v>
      </c>
      <c r="G7" s="7">
        <f t="shared" si="2"/>
        <v>0.007302145851153056</v>
      </c>
      <c r="H7" s="14">
        <f t="shared" si="3"/>
        <v>3023281.8181818184</v>
      </c>
    </row>
    <row r="8" spans="1:8" ht="12.75">
      <c r="A8" s="51" t="s">
        <v>8</v>
      </c>
      <c r="B8" s="6">
        <v>318</v>
      </c>
      <c r="C8" s="7">
        <f t="shared" si="0"/>
        <v>0.003004648701764995</v>
      </c>
      <c r="D8" s="6">
        <v>3712</v>
      </c>
      <c r="E8" s="7">
        <f t="shared" si="1"/>
        <v>0.004602312810969176</v>
      </c>
      <c r="F8" s="14">
        <v>2182828000</v>
      </c>
      <c r="G8" s="7">
        <f t="shared" si="2"/>
        <v>0.00737369797697298</v>
      </c>
      <c r="H8" s="14">
        <f t="shared" si="3"/>
        <v>588046.3362068966</v>
      </c>
    </row>
    <row r="9" spans="1:8" ht="12.75">
      <c r="A9" s="51" t="s">
        <v>9</v>
      </c>
      <c r="B9" s="6">
        <v>6566</v>
      </c>
      <c r="C9" s="7">
        <f t="shared" si="0"/>
        <v>0.062039381684870935</v>
      </c>
      <c r="D9" s="6">
        <v>58534</v>
      </c>
      <c r="E9" s="7">
        <f t="shared" si="1"/>
        <v>0.07257321607685069</v>
      </c>
      <c r="F9" s="14">
        <v>116500483565</v>
      </c>
      <c r="G9" s="7">
        <f t="shared" si="2"/>
        <v>0.3935442370995857</v>
      </c>
      <c r="H9" s="14">
        <f t="shared" si="3"/>
        <v>1990304.4993508046</v>
      </c>
    </row>
    <row r="10" spans="1:8" ht="12.75">
      <c r="A10" s="51" t="s">
        <v>10</v>
      </c>
      <c r="B10" s="6">
        <v>1370</v>
      </c>
      <c r="C10" s="7">
        <f t="shared" si="0"/>
        <v>0.012944555727729694</v>
      </c>
      <c r="D10" s="6">
        <v>2551</v>
      </c>
      <c r="E10" s="7">
        <f t="shared" si="1"/>
        <v>0.003162850210340078</v>
      </c>
      <c r="F10" s="14">
        <v>39247877000</v>
      </c>
      <c r="G10" s="7">
        <f t="shared" si="2"/>
        <v>0.13258121630993572</v>
      </c>
      <c r="H10" s="14">
        <f t="shared" si="3"/>
        <v>15385290.86632693</v>
      </c>
    </row>
    <row r="11" spans="1:8" ht="12.75">
      <c r="A11" s="51" t="s">
        <v>11</v>
      </c>
      <c r="B11" s="6">
        <v>487</v>
      </c>
      <c r="C11" s="7">
        <f t="shared" si="0"/>
        <v>0.0046014588608790956</v>
      </c>
      <c r="D11" s="6">
        <v>3276</v>
      </c>
      <c r="E11" s="7">
        <f t="shared" si="1"/>
        <v>0.004061739431232495</v>
      </c>
      <c r="F11" s="14">
        <v>3765259659</v>
      </c>
      <c r="G11" s="7">
        <f t="shared" si="2"/>
        <v>0.012719228235273815</v>
      </c>
      <c r="H11" s="14">
        <f t="shared" si="3"/>
        <v>1149346.6602564103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105836</v>
      </c>
      <c r="C13" s="11">
        <f t="shared" si="4"/>
        <v>1</v>
      </c>
      <c r="D13" s="10">
        <f t="shared" si="4"/>
        <v>806551</v>
      </c>
      <c r="E13" s="12">
        <f t="shared" si="4"/>
        <v>1</v>
      </c>
      <c r="F13" s="15">
        <f t="shared" si="4"/>
        <v>296028940542</v>
      </c>
      <c r="G13" s="12">
        <f t="shared" si="4"/>
        <v>1</v>
      </c>
      <c r="H13" s="15">
        <f>F13/D13</f>
        <v>367030.6534143532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50963</v>
      </c>
      <c r="C16" s="7">
        <f aca="true" t="shared" si="5" ref="C16:C22">B16/B$24</f>
        <v>0.9581852708368587</v>
      </c>
      <c r="D16" s="6">
        <v>202472</v>
      </c>
      <c r="E16" s="7">
        <f aca="true" t="shared" si="6" ref="E16:E22">D16/D$24</f>
        <v>0.9607485859621152</v>
      </c>
      <c r="F16" s="20">
        <v>36832678733</v>
      </c>
      <c r="G16" s="7">
        <f aca="true" t="shared" si="7" ref="G16:G22">F16/F$24</f>
        <v>0.8870774344408514</v>
      </c>
      <c r="H16" s="20">
        <f aca="true" t="shared" si="8" ref="H16:H22">IF(D16=0,"-",+F16/D16)</f>
        <v>181914.92518965586</v>
      </c>
      <c r="J16" s="8"/>
      <c r="M16" s="1"/>
      <c r="N16" s="1"/>
    </row>
    <row r="17" spans="1:14" ht="12.75">
      <c r="A17" s="1" t="s">
        <v>6</v>
      </c>
      <c r="B17" s="6">
        <v>429</v>
      </c>
      <c r="C17" s="7">
        <f t="shared" si="5"/>
        <v>0.008065880760336172</v>
      </c>
      <c r="D17" s="6">
        <v>1189</v>
      </c>
      <c r="E17" s="7">
        <f t="shared" si="6"/>
        <v>0.0056419162585886196</v>
      </c>
      <c r="F17" s="20">
        <v>505938690</v>
      </c>
      <c r="G17" s="7">
        <f t="shared" si="7"/>
        <v>0.012185016418788452</v>
      </c>
      <c r="H17" s="20">
        <f t="shared" si="8"/>
        <v>425516.1396131203</v>
      </c>
      <c r="J17" s="8"/>
      <c r="M17" s="1"/>
      <c r="N17" s="1"/>
    </row>
    <row r="18" spans="1:14" ht="12.75">
      <c r="A18" s="1" t="s">
        <v>7</v>
      </c>
      <c r="B18" s="6">
        <v>52</v>
      </c>
      <c r="C18" s="7">
        <f t="shared" si="5"/>
        <v>0.0009776825164043844</v>
      </c>
      <c r="D18" s="6">
        <v>167</v>
      </c>
      <c r="E18" s="7">
        <f t="shared" si="6"/>
        <v>0.0007924306267319592</v>
      </c>
      <c r="F18" s="20">
        <v>85251000</v>
      </c>
      <c r="G18" s="7">
        <f t="shared" si="7"/>
        <v>0.0020531832319804094</v>
      </c>
      <c r="H18" s="20">
        <f t="shared" si="8"/>
        <v>510485.02994011977</v>
      </c>
      <c r="J18" s="8"/>
      <c r="M18" s="1"/>
      <c r="N18" s="1"/>
    </row>
    <row r="19" spans="1:14" ht="12.75">
      <c r="A19" s="1" t="s">
        <v>8</v>
      </c>
      <c r="B19" s="6">
        <v>169</v>
      </c>
      <c r="C19" s="7">
        <f t="shared" si="5"/>
        <v>0.00317746817831425</v>
      </c>
      <c r="D19" s="6">
        <v>854</v>
      </c>
      <c r="E19" s="7">
        <f t="shared" si="6"/>
        <v>0.0040523099115514554</v>
      </c>
      <c r="F19" s="20">
        <v>168275000</v>
      </c>
      <c r="G19" s="7">
        <f t="shared" si="7"/>
        <v>0.004052731444340868</v>
      </c>
      <c r="H19" s="20">
        <f t="shared" si="8"/>
        <v>197043.32552693208</v>
      </c>
      <c r="J19" s="8"/>
      <c r="M19" s="1"/>
      <c r="N19" s="1"/>
    </row>
    <row r="20" spans="1:14" ht="12.75">
      <c r="A20" s="1" t="s">
        <v>9</v>
      </c>
      <c r="B20" s="6">
        <v>1440</v>
      </c>
      <c r="C20" s="7">
        <f t="shared" si="5"/>
        <v>0.02707428506965988</v>
      </c>
      <c r="D20" s="6">
        <v>5537</v>
      </c>
      <c r="E20" s="7">
        <f t="shared" si="6"/>
        <v>0.026273583115059028</v>
      </c>
      <c r="F20" s="20">
        <v>3713756000</v>
      </c>
      <c r="G20" s="7">
        <f t="shared" si="7"/>
        <v>0.08944201882519427</v>
      </c>
      <c r="H20" s="20">
        <f t="shared" si="8"/>
        <v>670716.2723496478</v>
      </c>
      <c r="J20" s="8"/>
      <c r="M20" s="1"/>
      <c r="N20" s="1"/>
    </row>
    <row r="21" spans="1:14" ht="12.75">
      <c r="A21" s="1" t="s">
        <v>10</v>
      </c>
      <c r="B21" s="6">
        <v>7</v>
      </c>
      <c r="C21" s="7">
        <f t="shared" si="5"/>
        <v>0.0001316111079775133</v>
      </c>
      <c r="D21" s="6">
        <v>7</v>
      </c>
      <c r="E21" s="7">
        <f t="shared" si="6"/>
        <v>3.321565501271685E-05</v>
      </c>
      <c r="F21" s="20">
        <v>63320000</v>
      </c>
      <c r="G21" s="7">
        <f t="shared" si="7"/>
        <v>0.0015249975044163647</v>
      </c>
      <c r="H21" s="20">
        <f t="shared" si="8"/>
        <v>9045714.285714285</v>
      </c>
      <c r="J21" s="8"/>
      <c r="M21" s="1"/>
      <c r="N21" s="1"/>
    </row>
    <row r="22" spans="1:14" ht="12.75">
      <c r="A22" s="1" t="s">
        <v>11</v>
      </c>
      <c r="B22" s="6">
        <v>127</v>
      </c>
      <c r="C22" s="7">
        <f t="shared" si="5"/>
        <v>0.00238780153044917</v>
      </c>
      <c r="D22" s="6">
        <v>518</v>
      </c>
      <c r="E22" s="7">
        <f t="shared" si="6"/>
        <v>0.002457958470941047</v>
      </c>
      <c r="F22" s="20">
        <v>152160000</v>
      </c>
      <c r="G22" s="7">
        <f t="shared" si="7"/>
        <v>0.003664618134428207</v>
      </c>
      <c r="H22" s="20">
        <f t="shared" si="8"/>
        <v>293745.1737451737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53187</v>
      </c>
      <c r="C24" s="11">
        <f t="shared" si="9"/>
        <v>1.0000000000000002</v>
      </c>
      <c r="D24" s="10">
        <f t="shared" si="9"/>
        <v>210744</v>
      </c>
      <c r="E24" s="11">
        <f t="shared" si="9"/>
        <v>1</v>
      </c>
      <c r="F24" s="21">
        <f t="shared" si="9"/>
        <v>41521379423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95651</v>
      </c>
      <c r="C27" s="7">
        <f>B27/B$35</f>
        <v>0.905897506321801</v>
      </c>
      <c r="D27" s="6">
        <v>530809</v>
      </c>
      <c r="E27" s="7">
        <f>D27/D$35</f>
        <v>0.8909076261272526</v>
      </c>
      <c r="F27" s="20">
        <v>91198383117</v>
      </c>
      <c r="G27" s="7">
        <f>F27/F$35</f>
        <v>0.35833270617197266</v>
      </c>
      <c r="H27" s="20">
        <f aca="true" t="shared" si="10" ref="H27:H33">IF(D27=0,"-",+F27/D27)</f>
        <v>171810.16734267882</v>
      </c>
      <c r="J27" s="8"/>
    </row>
    <row r="28" spans="1:10" ht="12.75">
      <c r="A28" s="1" t="s">
        <v>6</v>
      </c>
      <c r="B28" s="6">
        <v>1067</v>
      </c>
      <c r="C28" s="7">
        <f aca="true" t="shared" si="11" ref="C28:C33">B28/B$35</f>
        <v>0.01010541070396924</v>
      </c>
      <c r="D28" s="6">
        <v>3293</v>
      </c>
      <c r="E28" s="7">
        <f aca="true" t="shared" si="12" ref="E28:E33">D28/D$35</f>
        <v>0.005526957555047188</v>
      </c>
      <c r="F28" s="20">
        <v>3633845278</v>
      </c>
      <c r="G28" s="7">
        <f aca="true" t="shared" si="13" ref="G28:G33">F28/F$35</f>
        <v>0.014277946250488505</v>
      </c>
      <c r="H28" s="20">
        <f t="shared" si="10"/>
        <v>1103506.0060734893</v>
      </c>
      <c r="J28" s="8"/>
    </row>
    <row r="29" spans="1:10" ht="12.75">
      <c r="A29" s="1" t="s">
        <v>7</v>
      </c>
      <c r="B29" s="6">
        <v>144</v>
      </c>
      <c r="C29" s="7">
        <f t="shared" si="11"/>
        <v>0.0013638042562057829</v>
      </c>
      <c r="D29" s="6">
        <v>548</v>
      </c>
      <c r="E29" s="7">
        <f t="shared" si="12"/>
        <v>0.0009197609292942178</v>
      </c>
      <c r="F29" s="20">
        <v>2076395500</v>
      </c>
      <c r="G29" s="7">
        <f t="shared" si="13"/>
        <v>0.00815848256480341</v>
      </c>
      <c r="H29" s="20">
        <f t="shared" si="10"/>
        <v>3789042.883211679</v>
      </c>
      <c r="J29" s="8"/>
    </row>
    <row r="30" spans="1:10" ht="12.75">
      <c r="A30" s="1" t="s">
        <v>8</v>
      </c>
      <c r="B30" s="6">
        <v>318</v>
      </c>
      <c r="C30" s="7">
        <f t="shared" si="11"/>
        <v>0.003011734399121104</v>
      </c>
      <c r="D30" s="6">
        <v>2858</v>
      </c>
      <c r="E30" s="7">
        <f t="shared" si="12"/>
        <v>0.0047968553575234935</v>
      </c>
      <c r="F30" s="20">
        <v>2014553000</v>
      </c>
      <c r="G30" s="7">
        <f t="shared" si="13"/>
        <v>0.007915493713202715</v>
      </c>
      <c r="H30" s="20">
        <f t="shared" si="10"/>
        <v>704882.0853743877</v>
      </c>
      <c r="J30" s="8"/>
    </row>
    <row r="31" spans="1:10" ht="12.75">
      <c r="A31" s="1" t="s">
        <v>9</v>
      </c>
      <c r="B31" s="6">
        <v>6550</v>
      </c>
      <c r="C31" s="7">
        <f t="shared" si="11"/>
        <v>0.06203415193158249</v>
      </c>
      <c r="D31" s="6">
        <v>52997</v>
      </c>
      <c r="E31" s="7">
        <f t="shared" si="12"/>
        <v>0.08894994520037529</v>
      </c>
      <c r="F31" s="20">
        <v>112786727565</v>
      </c>
      <c r="G31" s="7">
        <f t="shared" si="13"/>
        <v>0.44315668685483317</v>
      </c>
      <c r="H31" s="20">
        <f t="shared" si="10"/>
        <v>2128171.926052418</v>
      </c>
      <c r="J31" s="8"/>
    </row>
    <row r="32" spans="1:10" ht="12.75">
      <c r="A32" s="1" t="s">
        <v>10</v>
      </c>
      <c r="B32" s="6">
        <v>1370</v>
      </c>
      <c r="C32" s="7">
        <f t="shared" si="11"/>
        <v>0.012975082159735574</v>
      </c>
      <c r="D32" s="6">
        <v>2544</v>
      </c>
      <c r="E32" s="7">
        <f t="shared" si="12"/>
        <v>0.004269839058621332</v>
      </c>
      <c r="F32" s="20">
        <v>39184557000</v>
      </c>
      <c r="G32" s="7">
        <f t="shared" si="13"/>
        <v>0.15396225097484822</v>
      </c>
      <c r="H32" s="20">
        <f t="shared" si="10"/>
        <v>15402734.669811321</v>
      </c>
      <c r="J32" s="8"/>
    </row>
    <row r="33" spans="1:10" ht="12.75">
      <c r="A33" s="1" t="s">
        <v>11</v>
      </c>
      <c r="B33" s="6">
        <v>487</v>
      </c>
      <c r="C33" s="7">
        <f t="shared" si="11"/>
        <v>0.004612310227584835</v>
      </c>
      <c r="D33" s="6">
        <v>2758</v>
      </c>
      <c r="E33" s="7">
        <f t="shared" si="12"/>
        <v>0.004629015771885863</v>
      </c>
      <c r="F33" s="20">
        <v>3613099659</v>
      </c>
      <c r="G33" s="7">
        <f t="shared" si="13"/>
        <v>0.014196433469851312</v>
      </c>
      <c r="H33" s="20">
        <f t="shared" si="10"/>
        <v>1310043.3861493836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105587</v>
      </c>
      <c r="C35" s="11">
        <f t="shared" si="14"/>
        <v>0.9999999999999998</v>
      </c>
      <c r="D35" s="10">
        <f t="shared" si="14"/>
        <v>595807</v>
      </c>
      <c r="E35" s="11">
        <f t="shared" si="14"/>
        <v>1</v>
      </c>
      <c r="F35" s="21">
        <f t="shared" si="14"/>
        <v>254507561119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86655</v>
      </c>
      <c r="C38" s="7">
        <f aca="true" t="shared" si="15" ref="C38:C44">B38/B$46</f>
        <v>0.9096873753385543</v>
      </c>
      <c r="D38" s="6">
        <v>400498</v>
      </c>
      <c r="E38" s="7">
        <f aca="true" t="shared" si="16" ref="E38:E44">D38/D$46</f>
        <v>0.9404915942410159</v>
      </c>
      <c r="F38" s="20">
        <v>56635098200</v>
      </c>
      <c r="G38" s="7">
        <f aca="true" t="shared" si="17" ref="G38:G44">F38/F$46</f>
        <v>0.35095753725847006</v>
      </c>
      <c r="H38" s="20">
        <f aca="true" t="shared" si="18" ref="H38:H44">IF(D38=0,"-",+F38/D38)</f>
        <v>141411.6879485041</v>
      </c>
      <c r="J38" s="8"/>
      <c r="N38" s="1"/>
    </row>
    <row r="39" spans="1:14" ht="12.75">
      <c r="A39" s="1" t="s">
        <v>6</v>
      </c>
      <c r="B39" s="6">
        <v>1026</v>
      </c>
      <c r="C39" s="7">
        <f t="shared" si="15"/>
        <v>0.010770748913477084</v>
      </c>
      <c r="D39" s="6">
        <v>2832</v>
      </c>
      <c r="E39" s="7">
        <f t="shared" si="16"/>
        <v>0.006650400738307201</v>
      </c>
      <c r="F39" s="20">
        <v>3216003564</v>
      </c>
      <c r="G39" s="7">
        <f t="shared" si="17"/>
        <v>0.019928996797182255</v>
      </c>
      <c r="H39" s="20">
        <f t="shared" si="18"/>
        <v>1135594.4788135593</v>
      </c>
      <c r="J39" s="8"/>
      <c r="N39" s="1"/>
    </row>
    <row r="40" spans="1:14" ht="12.75">
      <c r="A40" s="1" t="s">
        <v>7</v>
      </c>
      <c r="B40" s="6">
        <v>141</v>
      </c>
      <c r="C40" s="7">
        <f t="shared" si="15"/>
        <v>0.0014801906401562073</v>
      </c>
      <c r="D40" s="6">
        <v>464</v>
      </c>
      <c r="E40" s="7">
        <f t="shared" si="16"/>
        <v>0.0010896136802876204</v>
      </c>
      <c r="F40" s="20">
        <v>2022185500</v>
      </c>
      <c r="G40" s="7">
        <f t="shared" si="17"/>
        <v>0.0125311205509623</v>
      </c>
      <c r="H40" s="20">
        <f t="shared" si="18"/>
        <v>4358158.405172414</v>
      </c>
      <c r="J40" s="8"/>
      <c r="N40" s="1"/>
    </row>
    <row r="41" spans="1:14" ht="12.75">
      <c r="A41" s="1" t="s">
        <v>8</v>
      </c>
      <c r="B41" s="6">
        <v>299</v>
      </c>
      <c r="C41" s="7">
        <f t="shared" si="15"/>
        <v>0.003138843981607844</v>
      </c>
      <c r="D41" s="6">
        <v>2177</v>
      </c>
      <c r="E41" s="7">
        <f t="shared" si="16"/>
        <v>0.005112260737039116</v>
      </c>
      <c r="F41" s="20">
        <v>1737584000</v>
      </c>
      <c r="G41" s="7">
        <f t="shared" si="17"/>
        <v>0.010767496142872786</v>
      </c>
      <c r="H41" s="20">
        <f t="shared" si="18"/>
        <v>798155.2595314654</v>
      </c>
      <c r="J41" s="8"/>
      <c r="N41" s="1"/>
    </row>
    <row r="42" spans="1:14" ht="12.75">
      <c r="A42" s="1" t="s">
        <v>9</v>
      </c>
      <c r="B42" s="6">
        <v>5379</v>
      </c>
      <c r="C42" s="7">
        <f t="shared" si="15"/>
        <v>0.056467698251065526</v>
      </c>
      <c r="D42" s="6">
        <v>16710</v>
      </c>
      <c r="E42" s="7">
        <f t="shared" si="16"/>
        <v>0.03924018232242702</v>
      </c>
      <c r="F42" s="20">
        <v>66170888944</v>
      </c>
      <c r="G42" s="7">
        <f t="shared" si="17"/>
        <v>0.41004912077630984</v>
      </c>
      <c r="H42" s="20">
        <f t="shared" si="18"/>
        <v>3959957.44727708</v>
      </c>
      <c r="J42" s="8"/>
      <c r="N42" s="1"/>
    </row>
    <row r="43" spans="1:14" ht="12.75">
      <c r="A43" s="1" t="s">
        <v>10</v>
      </c>
      <c r="B43" s="6">
        <v>1321</v>
      </c>
      <c r="C43" s="7">
        <f t="shared" si="15"/>
        <v>0.013867601671250708</v>
      </c>
      <c r="D43" s="6">
        <v>1982</v>
      </c>
      <c r="E43" s="7">
        <f t="shared" si="16"/>
        <v>0.004654341194676862</v>
      </c>
      <c r="F43" s="20">
        <v>29015571000</v>
      </c>
      <c r="G43" s="7">
        <f t="shared" si="17"/>
        <v>0.17980428504506918</v>
      </c>
      <c r="H43" s="20">
        <f t="shared" si="18"/>
        <v>14639541.37235116</v>
      </c>
      <c r="J43" s="8"/>
      <c r="N43" s="1"/>
    </row>
    <row r="44" spans="1:14" ht="12.75">
      <c r="A44" s="1" t="s">
        <v>11</v>
      </c>
      <c r="B44" s="6">
        <v>437</v>
      </c>
      <c r="C44" s="7">
        <f t="shared" si="15"/>
        <v>0.004587541203888388</v>
      </c>
      <c r="D44" s="6">
        <v>1176</v>
      </c>
      <c r="E44" s="7">
        <f t="shared" si="16"/>
        <v>0.0027616070862462104</v>
      </c>
      <c r="F44" s="20">
        <v>2575747263</v>
      </c>
      <c r="G44" s="7">
        <f t="shared" si="17"/>
        <v>0.015961443429133578</v>
      </c>
      <c r="H44" s="20">
        <f t="shared" si="18"/>
        <v>2190261.2780612246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95258</v>
      </c>
      <c r="C46" s="11">
        <f t="shared" si="19"/>
        <v>1</v>
      </c>
      <c r="D46" s="10">
        <f t="shared" si="19"/>
        <v>425839</v>
      </c>
      <c r="E46" s="11">
        <f t="shared" si="19"/>
        <v>0.9999999999999999</v>
      </c>
      <c r="F46" s="10">
        <f t="shared" si="19"/>
        <v>161373078471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79239</v>
      </c>
      <c r="C49" s="7">
        <f aca="true" t="shared" si="20" ref="C49:C55">B49/B$57</f>
        <v>0.923811411383403</v>
      </c>
      <c r="D49" s="6">
        <v>130311</v>
      </c>
      <c r="E49" s="7">
        <f aca="true" t="shared" si="21" ref="E49:E55">D49/D$57</f>
        <v>0.7666796102795821</v>
      </c>
      <c r="F49" s="20">
        <v>34563284917</v>
      </c>
      <c r="G49" s="7">
        <f aca="true" t="shared" si="22" ref="G49:G55">F49/F$57</f>
        <v>0.37111157902311304</v>
      </c>
      <c r="H49" s="20">
        <f aca="true" t="shared" si="23" ref="H49:H55">IF(D49=0,"-",+F49/D49)</f>
        <v>265236.8941762399</v>
      </c>
      <c r="J49" s="8"/>
      <c r="N49" s="1"/>
    </row>
    <row r="50" spans="1:14" ht="12.75">
      <c r="A50" s="1" t="s">
        <v>6</v>
      </c>
      <c r="B50" s="6">
        <v>369</v>
      </c>
      <c r="C50" s="7">
        <f t="shared" si="20"/>
        <v>0.004302002937953226</v>
      </c>
      <c r="D50" s="6">
        <v>461</v>
      </c>
      <c r="E50" s="7">
        <f t="shared" si="21"/>
        <v>0.002712275251812106</v>
      </c>
      <c r="F50" s="20">
        <v>417841714</v>
      </c>
      <c r="G50" s="7">
        <f t="shared" si="22"/>
        <v>0.004486434048055271</v>
      </c>
      <c r="H50" s="20">
        <f t="shared" si="23"/>
        <v>906381.15835141</v>
      </c>
      <c r="J50" s="8"/>
      <c r="N50" s="1"/>
    </row>
    <row r="51" spans="1:14" ht="12.75">
      <c r="A51" s="1" t="s">
        <v>7</v>
      </c>
      <c r="B51" s="6">
        <v>30</v>
      </c>
      <c r="C51" s="7">
        <f t="shared" si="20"/>
        <v>0.00034975633641896143</v>
      </c>
      <c r="D51" s="6">
        <v>84</v>
      </c>
      <c r="E51" s="7">
        <f t="shared" si="21"/>
        <v>0.000494210674950579</v>
      </c>
      <c r="F51" s="20">
        <v>54210000</v>
      </c>
      <c r="G51" s="7">
        <f t="shared" si="22"/>
        <v>0.0005820615357352191</v>
      </c>
      <c r="H51" s="20">
        <f t="shared" si="23"/>
        <v>645357.1428571428</v>
      </c>
      <c r="J51" s="8"/>
      <c r="N51" s="1"/>
    </row>
    <row r="52" spans="1:14" ht="12.75">
      <c r="A52" s="1" t="s">
        <v>8</v>
      </c>
      <c r="B52" s="6">
        <v>251</v>
      </c>
      <c r="C52" s="7">
        <f t="shared" si="20"/>
        <v>0.0029262946813719774</v>
      </c>
      <c r="D52" s="6">
        <v>681</v>
      </c>
      <c r="E52" s="7">
        <f t="shared" si="21"/>
        <v>0.004006636543349336</v>
      </c>
      <c r="F52" s="20">
        <v>276969000</v>
      </c>
      <c r="G52" s="7">
        <f t="shared" si="22"/>
        <v>0.0029738609387760175</v>
      </c>
      <c r="H52" s="20">
        <f t="shared" si="23"/>
        <v>406709.2511013216</v>
      </c>
      <c r="J52" s="8"/>
      <c r="N52" s="1"/>
    </row>
    <row r="53" spans="1:14" ht="12.75">
      <c r="A53" s="1" t="s">
        <v>9</v>
      </c>
      <c r="B53" s="6">
        <v>5100</v>
      </c>
      <c r="C53" s="7">
        <f t="shared" si="20"/>
        <v>0.059458577191223445</v>
      </c>
      <c r="D53" s="6">
        <v>36287</v>
      </c>
      <c r="E53" s="7">
        <f t="shared" si="21"/>
        <v>0.213493128118234</v>
      </c>
      <c r="F53" s="20">
        <v>46615838621</v>
      </c>
      <c r="G53" s="7">
        <f t="shared" si="22"/>
        <v>0.5005217970360524</v>
      </c>
      <c r="H53" s="20">
        <f t="shared" si="23"/>
        <v>1284642.947088489</v>
      </c>
      <c r="J53" s="8"/>
      <c r="N53" s="1"/>
    </row>
    <row r="54" spans="1:14" ht="12.75">
      <c r="A54" s="1" t="s">
        <v>10</v>
      </c>
      <c r="B54" s="6">
        <v>481</v>
      </c>
      <c r="C54" s="7">
        <f t="shared" si="20"/>
        <v>0.005607759927250682</v>
      </c>
      <c r="D54" s="6">
        <v>562</v>
      </c>
      <c r="E54" s="7">
        <f t="shared" si="21"/>
        <v>0.0033065047538360162</v>
      </c>
      <c r="F54" s="20">
        <v>10168986000</v>
      </c>
      <c r="G54" s="7">
        <f t="shared" si="22"/>
        <v>0.10918604700295044</v>
      </c>
      <c r="H54" s="20">
        <f t="shared" si="23"/>
        <v>18094281.138790034</v>
      </c>
      <c r="J54" s="8"/>
      <c r="N54" s="1"/>
    </row>
    <row r="55" spans="1:14" ht="12.75">
      <c r="A55" s="1" t="s">
        <v>11</v>
      </c>
      <c r="B55" s="6">
        <v>304</v>
      </c>
      <c r="C55" s="7">
        <f t="shared" si="20"/>
        <v>0.0035441975423788096</v>
      </c>
      <c r="D55" s="6">
        <v>1582</v>
      </c>
      <c r="E55" s="7">
        <f t="shared" si="21"/>
        <v>0.009307634378235903</v>
      </c>
      <c r="F55" s="20">
        <v>1037352396</v>
      </c>
      <c r="G55" s="7">
        <f t="shared" si="22"/>
        <v>0.011138220415317639</v>
      </c>
      <c r="H55" s="20">
        <f t="shared" si="23"/>
        <v>655722.1213653603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85774</v>
      </c>
      <c r="C57" s="11">
        <f t="shared" si="24"/>
        <v>1.0000000000000002</v>
      </c>
      <c r="D57" s="10">
        <f t="shared" si="24"/>
        <v>169968</v>
      </c>
      <c r="E57" s="11">
        <f t="shared" si="24"/>
        <v>0.9999999999999999</v>
      </c>
      <c r="F57" s="10">
        <f t="shared" si="24"/>
        <v>93134482648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2009-01-02T16:45:06Z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